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Inputs" sheetId="2" state="visible" r:id="rId2"/>
    <sheet name="Swap" sheetId="3" state="visible" r:id="rId3"/>
    <sheet name="LP vs Hold" sheetId="4" state="visible" r:id="rId4"/>
    <sheet name="Two poo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%;(0.00%);-"/>
    <numFmt numFmtId="165" formatCode="$#,##0.00;($#,##0.00);-"/>
    <numFmt numFmtId="166" formatCode="#,##0.0000"/>
    <numFmt numFmtId="167" formatCode="0.00&quot;x&quot;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</font>
    <font>
      <name val="Arial"/>
      <b val="1"/>
    </font>
    <font>
      <name val="Arial"/>
      <color rgb="000000FF"/>
    </font>
    <font>
      <name val="Arial"/>
      <color rgb="00008000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FFFF00"/>
      </patternFill>
    </fill>
    <fill>
      <patternFill patternType="solid">
        <fgColor rgb="00E6ED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6" fillId="0" borderId="0" pivotButton="0" quotePrefix="0" xfId="0"/>
    <xf numFmtId="0" fontId="2" fillId="0" borderId="0" pivotButton="0" quotePrefix="0" xfId="0"/>
    <xf numFmtId="4" fontId="4" fillId="2" borderId="0" pivotButton="0" quotePrefix="0" xfId="0"/>
    <xf numFmtId="164" fontId="4" fillId="2" borderId="0" pivotButton="0" quotePrefix="0" xfId="0"/>
    <xf numFmtId="165" fontId="4" fillId="2" borderId="0" pivotButton="0" quotePrefix="0" xfId="0"/>
    <xf numFmtId="3" fontId="4" fillId="2" borderId="0" pivotButton="0" quotePrefix="0" xfId="0"/>
    <xf numFmtId="0" fontId="3" fillId="3" borderId="0" applyAlignment="1" pivotButton="0" quotePrefix="0" xfId="0">
      <alignment vertical="top" wrapText="1"/>
    </xf>
    <xf numFmtId="166" fontId="5" fillId="0" borderId="0" pivotButton="0" quotePrefix="0" xfId="0"/>
    <xf numFmtId="166" fontId="2" fillId="0" borderId="0" pivotButton="0" quotePrefix="0" xfId="0"/>
    <xf numFmtId="164" fontId="2" fillId="0" borderId="0" pivotButton="0" quotePrefix="0" xfId="0"/>
    <xf numFmtId="167" fontId="4" fillId="2" borderId="0" pivotButton="0" quotePrefix="0" xfId="0"/>
    <xf numFmtId="165" fontId="5" fillId="0" borderId="0" pivotButton="0" quotePrefix="0" xfId="0"/>
    <xf numFmtId="165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LP (with fees) vs hold</a:t>
            </a:r>
          </a:p>
        </rich>
      </tx>
    </title>
    <plotArea>
      <lineChart>
        <grouping val="standard"/>
        <ser>
          <idx val="0"/>
          <order val="0"/>
          <tx>
            <strRef>
              <f>'LP vs Hold'!C4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'LP vs Hold'!$A$5:$A$13</f>
            </numRef>
          </cat>
          <val>
            <numRef>
              <f>'LP vs Hold'!$C$5:$C$13</f>
            </numRef>
          </val>
        </ser>
        <ser>
          <idx val="1"/>
          <order val="1"/>
          <tx>
            <strRef>
              <f>'LP vs Hold'!I4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'LP vs Hold'!$A$5:$A$13</f>
            </numRef>
          </cat>
          <val>
            <numRef>
              <f>'LP vs Hold'!$I$5:$I$13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price move 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course</author>
  </authors>
  <commentList>
    <comment ref="B3" authorId="0" shapeId="0">
      <text>
        <t>Deck example: 100 X</t>
      </text>
    </comment>
    <comment ref="B4" authorId="0" shapeId="0">
      <text>
        <t>Deck example: 100 Y</t>
      </text>
    </comment>
    <comment ref="B5" authorId="0" shapeId="0">
      <text>
        <t>Deck example: sell 10 X</t>
      </text>
    </comment>
    <comment ref="B6" authorId="0" shapeId="0">
      <text>
        <t>0.3% is common on constant-product pools; Raydium CPMM and others offer several tiers</t>
      </text>
    </comment>
    <comment ref="B8" authorId="0" shapeId="0">
      <text>
        <t>Example. Use today's price and say the date.</t>
      </text>
    </comment>
    <comment ref="B9" authorId="0" shapeId="0">
      <text>
        <t>Example from the deck: 5 SOL + 500 USDC</t>
      </text>
    </comment>
    <comment ref="B10" authorId="0" shapeId="0">
      <text>
        <t>Must equal SOL deposited x price, or the deposit is unbalanced</t>
      </text>
    </comment>
    <comment ref="B11" authorId="0" shapeId="0">
      <text>
        <t>Your deposit / whole pool. Example: you own 1% of the pool</t>
      </text>
    </comment>
    <comment ref="B12" authorId="0" shapeId="0">
      <text>
        <t>Example. DefiLlama or the DEX UI shows real volume. Date it.</t>
      </text>
    </comment>
    <comment ref="B13" authorId="0" shapeId="0">
      <text>
        <t>Example: one month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16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Week 3 · Liquidity pool model</t>
        </is>
      </c>
    </row>
    <row r="2">
      <c r="A2" s="2" t="inlineStr"/>
    </row>
    <row r="3">
      <c r="A3" s="2" t="inlineStr">
        <is>
          <t>What this is: a constant-product (x · y = k) pool model for the week 3 task. Change the yellow cells; everything else recalculates.</t>
        </is>
      </c>
    </row>
    <row r="4">
      <c r="A4" s="2" t="inlineStr">
        <is>
          <t>Colour key: blue text on yellow = an input you change. Black = a formula, do not type over it. Green = pulled from another sheet.</t>
        </is>
      </c>
    </row>
    <row r="5">
      <c r="A5" s="2" t="inlineStr"/>
    </row>
    <row r="6">
      <c r="A6" s="3" t="inlineStr">
        <is>
          <t>Tabs</t>
        </is>
      </c>
    </row>
    <row r="7">
      <c r="A7" s="2" t="inlineStr">
        <is>
          <t>Inputs: the pool, the fee and your deposit. Pre-filled with the deck example (100 X / 100 Y, then a SOL/USDC pool).</t>
        </is>
      </c>
    </row>
    <row r="8">
      <c r="A8" s="2" t="inlineStr">
        <is>
          <t>Swap: one trade worked through, with and without the fee. Matches "One swap, worked by hand" in the deck.</t>
        </is>
      </c>
    </row>
    <row r="9">
      <c r="A9" s="2" t="inlineStr">
        <is>
          <t>LP vs Hold: your position at 9 price moves, with impermanent loss, fees earned and the net result.</t>
        </is>
      </c>
    </row>
    <row r="10">
      <c r="A10" s="2" t="inlineStr">
        <is>
          <t>Two pools: the curriculum exercise. Compare a deep low-fee pool with a thin high-fee pool under three volume scenarios.</t>
        </is>
      </c>
    </row>
    <row r="11">
      <c r="A11" s="2" t="inlineStr"/>
    </row>
    <row r="12">
      <c r="A12" s="3" t="inlineStr">
        <is>
          <t>Your task</t>
        </is>
      </c>
    </row>
    <row r="13">
      <c r="A13" s="2" t="inlineStr">
        <is>
          <t>1. Keep the example numbers and check the Swap tab says 9.0909 Y without a fee and 9.0661 Y with 0.3%.</t>
        </is>
      </c>
    </row>
    <row r="14">
      <c r="A14" s="2" t="inlineStr">
        <is>
          <t>2. Change the price moves on LP vs Hold to the scenarios you want to test. Record the assumptions in the notes column.</t>
        </is>
      </c>
    </row>
    <row r="15">
      <c r="A15" s="2" t="inlineStr">
        <is>
          <t>3. On Two pools, change the volumes and say which pool you would rather LP in, and why. Fees earned are not the same as profit.</t>
        </is>
      </c>
    </row>
    <row r="16">
      <c r="A16" s="2" t="inlineStr"/>
    </row>
    <row r="17">
      <c r="A17" s="2" t="inlineStr">
        <is>
          <t>Simplifications: one LP position in a full-range (constant-product) pool; fees accrue in proportion to your pool share; no token incentives; arbitrage moves the pool to the outside price. Concentrated liquidity (Orca Whirlpools, Raydium CLMM) behaves differently.</t>
        </is>
      </c>
    </row>
    <row r="18">
      <c r="A18" s="2" t="inlineStr">
        <is>
          <t>Educational model only. Not financial advice. Devnet and test tokens only in class.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46" customWidth="1" min="1" max="1"/>
    <col width="22" customWidth="1" min="2" max="2"/>
  </cols>
  <sheetData>
    <row r="1">
      <c r="A1" s="4" t="inlineStr">
        <is>
          <t>Inputs (change the yellow cells)</t>
        </is>
      </c>
      <c r="B1" s="5" t="n"/>
    </row>
    <row r="2">
      <c r="A2" s="5" t="n"/>
      <c r="B2" s="5" t="n"/>
    </row>
    <row r="3">
      <c r="A3" s="6" t="inlineStr">
        <is>
          <t>Pool reserve of X (tokens)</t>
        </is>
      </c>
      <c r="B3" s="7" t="n">
        <v>100</v>
      </c>
    </row>
    <row r="4">
      <c r="A4" s="6" t="inlineStr">
        <is>
          <t>Pool reserve of Y (tokens)</t>
        </is>
      </c>
      <c r="B4" s="7" t="n">
        <v>100</v>
      </c>
    </row>
    <row r="5">
      <c r="A5" s="6" t="inlineStr">
        <is>
          <t>Trade: X you sell into the pool</t>
        </is>
      </c>
      <c r="B5" s="7" t="n">
        <v>10</v>
      </c>
    </row>
    <row r="6">
      <c r="A6" s="6" t="inlineStr">
        <is>
          <t>LP fee (fraction)</t>
        </is>
      </c>
      <c r="B6" s="8" t="n">
        <v>0.003</v>
      </c>
    </row>
    <row r="7">
      <c r="A7" s="6" t="inlineStr"/>
      <c r="B7" s="5" t="n"/>
    </row>
    <row r="8">
      <c r="A8" s="6" t="inlineStr">
        <is>
          <t>LP position: SOL price at deposit ($)</t>
        </is>
      </c>
      <c r="B8" s="9" t="n">
        <v>100</v>
      </c>
    </row>
    <row r="9">
      <c r="A9" s="6" t="inlineStr">
        <is>
          <t>LP position: SOL you deposit</t>
        </is>
      </c>
      <c r="B9" s="7" t="n">
        <v>5</v>
      </c>
    </row>
    <row r="10">
      <c r="A10" s="6" t="inlineStr">
        <is>
          <t>LP position: USDC you deposit</t>
        </is>
      </c>
      <c r="B10" s="9" t="n">
        <v>500</v>
      </c>
    </row>
    <row r="11">
      <c r="A11" s="6" t="inlineStr">
        <is>
          <t>LP position: your share of the pool (fraction)</t>
        </is>
      </c>
      <c r="B11" s="8" t="n">
        <v>0.01</v>
      </c>
    </row>
    <row r="12">
      <c r="A12" s="6" t="inlineStr">
        <is>
          <t>Pool daily trading volume ($)</t>
        </is>
      </c>
      <c r="B12" s="9" t="n">
        <v>250000</v>
      </c>
    </row>
    <row r="13">
      <c r="A13" s="6" t="inlineStr">
        <is>
          <t>Days you stay in the pool</t>
        </is>
      </c>
      <c r="B13" s="10" t="n">
        <v>30</v>
      </c>
    </row>
    <row r="14">
      <c r="A14" s="5" t="n"/>
      <c r="B14" s="5" t="n"/>
    </row>
    <row r="15">
      <c r="A15" s="6" t="inlineStr">
        <is>
          <t>Check: deposit is balanced?</t>
        </is>
      </c>
      <c r="B15" s="6">
        <f>IF(ABS(B10-B9*B8)&lt;0.01,"Balanced","Unbalanced: USDC should equal SOL x price")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48" customWidth="1" min="4" max="4"/>
  </cols>
  <sheetData>
    <row r="1">
      <c r="A1" s="4" t="inlineStr">
        <is>
          <t>One swap, worked by hand</t>
        </is>
      </c>
      <c r="B1" s="5" t="n"/>
      <c r="C1" s="5" t="n"/>
      <c r="D1" s="5" t="n"/>
    </row>
    <row r="2">
      <c r="A2" s="5" t="n"/>
      <c r="B2" s="5" t="n"/>
      <c r="C2" s="5" t="n"/>
      <c r="D2" s="5" t="n"/>
    </row>
    <row r="3">
      <c r="A3" s="11" t="inlineStr">
        <is>
          <t>Step</t>
        </is>
      </c>
      <c r="B3" s="11" t="inlineStr">
        <is>
          <t>No fee</t>
        </is>
      </c>
      <c r="C3" s="11" t="inlineStr">
        <is>
          <t>With fee</t>
        </is>
      </c>
      <c r="D3" s="11" t="inlineStr">
        <is>
          <t>What it means</t>
        </is>
      </c>
    </row>
    <row r="4">
      <c r="A4" s="6" t="inlineStr">
        <is>
          <t>x before</t>
        </is>
      </c>
      <c r="B4" s="12">
        <f>Inputs!B3</f>
        <v/>
      </c>
      <c r="C4" s="12">
        <f>Inputs!B3</f>
        <v/>
      </c>
      <c r="D4" s="6" t="inlineStr">
        <is>
          <t>X in the pool</t>
        </is>
      </c>
    </row>
    <row r="5">
      <c r="A5" s="6" t="inlineStr">
        <is>
          <t>y before</t>
        </is>
      </c>
      <c r="B5" s="12">
        <f>Inputs!B4</f>
        <v/>
      </c>
      <c r="C5" s="12">
        <f>Inputs!B4</f>
        <v/>
      </c>
      <c r="D5" s="6" t="inlineStr">
        <is>
          <t>Y in the pool</t>
        </is>
      </c>
    </row>
    <row r="6">
      <c r="A6" s="6" t="inlineStr">
        <is>
          <t>k = x · y</t>
        </is>
      </c>
      <c r="B6" s="13">
        <f>B4*B5</f>
        <v/>
      </c>
      <c r="C6" s="13">
        <f>C4*C5</f>
        <v/>
      </c>
      <c r="D6" s="6" t="inlineStr">
        <is>
          <t>The product the pool keeps constant</t>
        </is>
      </c>
    </row>
    <row r="7">
      <c r="A7" s="6" t="inlineStr">
        <is>
          <t>X sold in</t>
        </is>
      </c>
      <c r="B7" s="12">
        <f>Inputs!B5</f>
        <v/>
      </c>
      <c r="C7" s="12">
        <f>Inputs!B5</f>
        <v/>
      </c>
      <c r="D7" s="6" t="inlineStr">
        <is>
          <t>Your trade</t>
        </is>
      </c>
    </row>
    <row r="8">
      <c r="A8" s="6" t="inlineStr">
        <is>
          <t>X that counts for pricing</t>
        </is>
      </c>
      <c r="B8" s="13">
        <f>B7</f>
        <v/>
      </c>
      <c r="C8" s="12">
        <f>C7*(1-Inputs!B6)</f>
        <v/>
      </c>
      <c r="D8" s="6" t="inlineStr">
        <is>
          <t>The fee is kept back before pricing</t>
        </is>
      </c>
    </row>
    <row r="9">
      <c r="A9" s="6" t="inlineStr">
        <is>
          <t>y after = k / (x + counted X)</t>
        </is>
      </c>
      <c r="B9" s="13">
        <f>B6/(B4+B8)</f>
        <v/>
      </c>
      <c r="C9" s="13">
        <f>C6/(C4+C8)</f>
        <v/>
      </c>
      <c r="D9" s="6" t="inlineStr">
        <is>
          <t>Pool solves for its new Y</t>
        </is>
      </c>
    </row>
    <row r="10">
      <c r="A10" s="6" t="inlineStr">
        <is>
          <t>Y you receive</t>
        </is>
      </c>
      <c r="B10" s="13">
        <f>B5-B9</f>
        <v/>
      </c>
      <c r="C10" s="13">
        <f>C5-C9</f>
        <v/>
      </c>
      <c r="D10" s="6" t="inlineStr">
        <is>
          <t>Deck: 9.0909 no fee, 9.0661 with 0.3%</t>
        </is>
      </c>
    </row>
    <row r="11">
      <c r="A11" s="6" t="inlineStr">
        <is>
          <t>Price before (Y per X)</t>
        </is>
      </c>
      <c r="B11" s="13">
        <f>B5/B4</f>
        <v/>
      </c>
      <c r="C11" s="13">
        <f>C5/C4</f>
        <v/>
      </c>
      <c r="D11" s="6" t="inlineStr">
        <is>
          <t>Spot price</t>
        </is>
      </c>
    </row>
    <row r="12">
      <c r="A12" s="6" t="inlineStr">
        <is>
          <t>Your average price (Y per X)</t>
        </is>
      </c>
      <c r="B12" s="13">
        <f>B10/B7</f>
        <v/>
      </c>
      <c r="C12" s="13">
        <f>C10/C7</f>
        <v/>
      </c>
      <c r="D12" s="6" t="inlineStr">
        <is>
          <t>What you actually got per X</t>
        </is>
      </c>
    </row>
    <row r="13">
      <c r="A13" s="6" t="inlineStr">
        <is>
          <t>Price impact</t>
        </is>
      </c>
      <c r="B13" s="14">
        <f>1-B12/B11</f>
        <v/>
      </c>
      <c r="C13" s="14">
        <f>1-C12/C11</f>
        <v/>
      </c>
      <c r="D13" s="6" t="inlineStr">
        <is>
          <t>How much worse than spot</t>
        </is>
      </c>
    </row>
    <row r="14">
      <c r="A14" s="6" t="inlineStr">
        <is>
          <t>x after (all X stays in the pool)</t>
        </is>
      </c>
      <c r="B14" s="13">
        <f>B4+B7</f>
        <v/>
      </c>
      <c r="C14" s="13">
        <f>C4+C7</f>
        <v/>
      </c>
      <c r="D14" s="6" t="inlineStr">
        <is>
          <t>Fees stay in the pool</t>
        </is>
      </c>
    </row>
    <row r="15">
      <c r="A15" s="6" t="inlineStr">
        <is>
          <t>k after</t>
        </is>
      </c>
      <c r="B15" s="13">
        <f>B14*B9</f>
        <v/>
      </c>
      <c r="C15" s="13">
        <f>C14*C9</f>
        <v/>
      </c>
      <c r="D15" s="6" t="inlineStr">
        <is>
          <t>Grows with the fee: LPs got richer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8" customWidth="1" min="3" max="3"/>
    <col width="14" customWidth="1" min="4" max="4"/>
    <col width="14" customWidth="1" min="5" max="5"/>
    <col width="18" customWidth="1" min="6" max="6"/>
    <col width="14" customWidth="1" min="7" max="7"/>
    <col width="14" customWidth="1" min="8" max="8"/>
    <col width="18" customWidth="1" min="9" max="9"/>
    <col width="16" customWidth="1" min="10" max="10"/>
    <col width="44" customWidth="1" min="11" max="11"/>
  </cols>
  <sheetData>
    <row r="1">
      <c r="A1" s="4" t="inlineStr">
        <is>
          <t>Your position at different SOL prices</t>
        </is>
      </c>
      <c r="B1" s="5" t="n"/>
      <c r="C1" s="5" t="n"/>
      <c r="D1" s="5" t="n"/>
      <c r="E1" s="5" t="n"/>
      <c r="F1" s="5" t="n"/>
      <c r="G1" s="5" t="n"/>
      <c r="H1" s="5" t="n"/>
      <c r="I1" s="5" t="n"/>
      <c r="J1" s="5" t="n"/>
      <c r="K1" s="5" t="n"/>
    </row>
    <row r="2">
      <c r="A2" s="5" t="inlineStr">
        <is>
          <t>Price move r = new price / deposit price. Impermanent loss = 2·√r / (1 + r) − 1. Fees use your pool share of daily volume x fee x days.</t>
        </is>
      </c>
      <c r="B2" s="5" t="n"/>
      <c r="C2" s="5" t="n"/>
      <c r="D2" s="5" t="n"/>
      <c r="E2" s="5" t="n"/>
      <c r="F2" s="5" t="n"/>
      <c r="G2" s="5" t="n"/>
      <c r="H2" s="5" t="n"/>
      <c r="I2" s="5" t="n"/>
      <c r="J2" s="5" t="n"/>
      <c r="K2" s="5" t="n"/>
    </row>
    <row r="3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</row>
    <row r="4">
      <c r="A4" s="11" t="inlineStr">
        <is>
          <t>Price move r (change me)</t>
        </is>
      </c>
      <c r="B4" s="11" t="inlineStr">
        <is>
          <t>SOL price ($)</t>
        </is>
      </c>
      <c r="C4" s="11" t="inlineStr">
        <is>
          <t>Value if you just hold ($)</t>
        </is>
      </c>
      <c r="D4" s="11" t="inlineStr">
        <is>
          <t>SOL in your LP</t>
        </is>
      </c>
      <c r="E4" s="11" t="inlineStr">
        <is>
          <t>USDC in your LP</t>
        </is>
      </c>
      <c r="F4" s="11" t="inlineStr">
        <is>
          <t>Value of LP before fees ($)</t>
        </is>
      </c>
      <c r="G4" s="11" t="inlineStr">
        <is>
          <t>Impermanent loss</t>
        </is>
      </c>
      <c r="H4" s="11" t="inlineStr">
        <is>
          <t>Fees earned ($)</t>
        </is>
      </c>
      <c r="I4" s="11" t="inlineStr">
        <is>
          <t>LP value with fees ($)</t>
        </is>
      </c>
      <c r="J4" s="11" t="inlineStr">
        <is>
          <t>LP minus hold ($)</t>
        </is>
      </c>
      <c r="K4" s="11" t="inlineStr">
        <is>
          <t>Your notes</t>
        </is>
      </c>
    </row>
    <row r="5">
      <c r="A5" s="15" t="n">
        <v>0.25</v>
      </c>
      <c r="B5" s="16">
        <f>Inputs!$B$8*A5</f>
        <v/>
      </c>
      <c r="C5" s="17">
        <f>Inputs!$B$9*B5+Inputs!$B$10</f>
        <v/>
      </c>
      <c r="D5" s="13">
        <f>Inputs!$B$9/SQRT(A5)</f>
        <v/>
      </c>
      <c r="E5" s="17">
        <f>Inputs!$B$10*SQRT(A5)</f>
        <v/>
      </c>
      <c r="F5" s="17">
        <f>D5*B5+E5</f>
        <v/>
      </c>
      <c r="G5" s="14">
        <f>2*SQRT(A5)/(1+A5)-1</f>
        <v/>
      </c>
      <c r="H5" s="17">
        <f>Inputs!$B$11*Inputs!$B$12*Inputs!$B$6*Inputs!$B$13</f>
        <v/>
      </c>
      <c r="I5" s="17">
        <f>F5+H5</f>
        <v/>
      </c>
      <c r="J5" s="17">
        <f>I5-C5</f>
        <v/>
      </c>
      <c r="K5" s="6" t="inlineStr">
        <is>
          <t>Example: SOL crashes to a quarter. IL is about -20% before fees.</t>
        </is>
      </c>
    </row>
    <row r="6">
      <c r="A6" s="15" t="n">
        <v>0.5</v>
      </c>
      <c r="B6" s="16">
        <f>Inputs!$B$8*A6</f>
        <v/>
      </c>
      <c r="C6" s="17">
        <f>Inputs!$B$9*B6+Inputs!$B$10</f>
        <v/>
      </c>
      <c r="D6" s="13">
        <f>Inputs!$B$9/SQRT(A6)</f>
        <v/>
      </c>
      <c r="E6" s="17">
        <f>Inputs!$B$10*SQRT(A6)</f>
        <v/>
      </c>
      <c r="F6" s="17">
        <f>D6*B6+E6</f>
        <v/>
      </c>
      <c r="G6" s="14">
        <f>2*SQRT(A6)/(1+A6)-1</f>
        <v/>
      </c>
      <c r="H6" s="17">
        <f>Inputs!$B$11*Inputs!$B$12*Inputs!$B$6*Inputs!$B$13</f>
        <v/>
      </c>
      <c r="I6" s="17">
        <f>F6+H6</f>
        <v/>
      </c>
      <c r="J6" s="17">
        <f>I6-C6</f>
        <v/>
      </c>
      <c r="K6" s="5" t="n"/>
    </row>
    <row r="7">
      <c r="A7" s="15" t="n">
        <v>0.8</v>
      </c>
      <c r="B7" s="16">
        <f>Inputs!$B$8*A7</f>
        <v/>
      </c>
      <c r="C7" s="17">
        <f>Inputs!$B$9*B7+Inputs!$B$10</f>
        <v/>
      </c>
      <c r="D7" s="13">
        <f>Inputs!$B$9/SQRT(A7)</f>
        <v/>
      </c>
      <c r="E7" s="17">
        <f>Inputs!$B$10*SQRT(A7)</f>
        <v/>
      </c>
      <c r="F7" s="17">
        <f>D7*B7+E7</f>
        <v/>
      </c>
      <c r="G7" s="14">
        <f>2*SQRT(A7)/(1+A7)-1</f>
        <v/>
      </c>
      <c r="H7" s="17">
        <f>Inputs!$B$11*Inputs!$B$12*Inputs!$B$6*Inputs!$B$13</f>
        <v/>
      </c>
      <c r="I7" s="17">
        <f>F7+H7</f>
        <v/>
      </c>
      <c r="J7" s="17">
        <f>I7-C7</f>
        <v/>
      </c>
      <c r="K7" s="5" t="n"/>
    </row>
    <row r="8">
      <c r="A8" s="15" t="n">
        <v>1</v>
      </c>
      <c r="B8" s="16">
        <f>Inputs!$B$8*A8</f>
        <v/>
      </c>
      <c r="C8" s="17">
        <f>Inputs!$B$9*B8+Inputs!$B$10</f>
        <v/>
      </c>
      <c r="D8" s="13">
        <f>Inputs!$B$9/SQRT(A8)</f>
        <v/>
      </c>
      <c r="E8" s="17">
        <f>Inputs!$B$10*SQRT(A8)</f>
        <v/>
      </c>
      <c r="F8" s="17">
        <f>D8*B8+E8</f>
        <v/>
      </c>
      <c r="G8" s="14">
        <f>2*SQRT(A8)/(1+A8)-1</f>
        <v/>
      </c>
      <c r="H8" s="17">
        <f>Inputs!$B$11*Inputs!$B$12*Inputs!$B$6*Inputs!$B$13</f>
        <v/>
      </c>
      <c r="I8" s="17">
        <f>F8+H8</f>
        <v/>
      </c>
      <c r="J8" s="17">
        <f>I8-C8</f>
        <v/>
      </c>
      <c r="K8" s="5" t="n"/>
    </row>
    <row r="9">
      <c r="A9" s="15" t="n">
        <v>1.25</v>
      </c>
      <c r="B9" s="16">
        <f>Inputs!$B$8*A9</f>
        <v/>
      </c>
      <c r="C9" s="17">
        <f>Inputs!$B$9*B9+Inputs!$B$10</f>
        <v/>
      </c>
      <c r="D9" s="13">
        <f>Inputs!$B$9/SQRT(A9)</f>
        <v/>
      </c>
      <c r="E9" s="17">
        <f>Inputs!$B$10*SQRT(A9)</f>
        <v/>
      </c>
      <c r="F9" s="17">
        <f>D9*B9+E9</f>
        <v/>
      </c>
      <c r="G9" s="14">
        <f>2*SQRT(A9)/(1+A9)-1</f>
        <v/>
      </c>
      <c r="H9" s="17">
        <f>Inputs!$B$11*Inputs!$B$12*Inputs!$B$6*Inputs!$B$13</f>
        <v/>
      </c>
      <c r="I9" s="17">
        <f>F9+H9</f>
        <v/>
      </c>
      <c r="J9" s="17">
        <f>I9-C9</f>
        <v/>
      </c>
      <c r="K9" s="5" t="n"/>
    </row>
    <row r="10">
      <c r="A10" s="15" t="n">
        <v>1.5</v>
      </c>
      <c r="B10" s="16">
        <f>Inputs!$B$8*A10</f>
        <v/>
      </c>
      <c r="C10" s="17">
        <f>Inputs!$B$9*B10+Inputs!$B$10</f>
        <v/>
      </c>
      <c r="D10" s="13">
        <f>Inputs!$B$9/SQRT(A10)</f>
        <v/>
      </c>
      <c r="E10" s="17">
        <f>Inputs!$B$10*SQRT(A10)</f>
        <v/>
      </c>
      <c r="F10" s="17">
        <f>D10*B10+E10</f>
        <v/>
      </c>
      <c r="G10" s="14">
        <f>2*SQRT(A10)/(1+A10)-1</f>
        <v/>
      </c>
      <c r="H10" s="17">
        <f>Inputs!$B$11*Inputs!$B$12*Inputs!$B$6*Inputs!$B$13</f>
        <v/>
      </c>
      <c r="I10" s="17">
        <f>F10+H10</f>
        <v/>
      </c>
      <c r="J10" s="17">
        <f>I10-C10</f>
        <v/>
      </c>
      <c r="K10" s="5" t="n"/>
    </row>
    <row r="11">
      <c r="A11" s="15" t="n">
        <v>2</v>
      </c>
      <c r="B11" s="16">
        <f>Inputs!$B$8*A11</f>
        <v/>
      </c>
      <c r="C11" s="17">
        <f>Inputs!$B$9*B11+Inputs!$B$10</f>
        <v/>
      </c>
      <c r="D11" s="13">
        <f>Inputs!$B$9/SQRT(A11)</f>
        <v/>
      </c>
      <c r="E11" s="17">
        <f>Inputs!$B$10*SQRT(A11)</f>
        <v/>
      </c>
      <c r="F11" s="17">
        <f>D11*B11+E11</f>
        <v/>
      </c>
      <c r="G11" s="14">
        <f>2*SQRT(A11)/(1+A11)-1</f>
        <v/>
      </c>
      <c r="H11" s="17">
        <f>Inputs!$B$11*Inputs!$B$12*Inputs!$B$6*Inputs!$B$13</f>
        <v/>
      </c>
      <c r="I11" s="17">
        <f>F11+H11</f>
        <v/>
      </c>
      <c r="J11" s="17">
        <f>I11-C11</f>
        <v/>
      </c>
      <c r="K11" s="5" t="n"/>
    </row>
    <row r="12">
      <c r="A12" s="15" t="n">
        <v>3</v>
      </c>
      <c r="B12" s="16">
        <f>Inputs!$B$8*A12</f>
        <v/>
      </c>
      <c r="C12" s="17">
        <f>Inputs!$B$9*B12+Inputs!$B$10</f>
        <v/>
      </c>
      <c r="D12" s="13">
        <f>Inputs!$B$9/SQRT(A12)</f>
        <v/>
      </c>
      <c r="E12" s="17">
        <f>Inputs!$B$10*SQRT(A12)</f>
        <v/>
      </c>
      <c r="F12" s="17">
        <f>D12*B12+E12</f>
        <v/>
      </c>
      <c r="G12" s="14">
        <f>2*SQRT(A12)/(1+A12)-1</f>
        <v/>
      </c>
      <c r="H12" s="17">
        <f>Inputs!$B$11*Inputs!$B$12*Inputs!$B$6*Inputs!$B$13</f>
        <v/>
      </c>
      <c r="I12" s="17">
        <f>F12+H12</f>
        <v/>
      </c>
      <c r="J12" s="17">
        <f>I12-C12</f>
        <v/>
      </c>
      <c r="K12" s="5" t="n"/>
    </row>
    <row r="13">
      <c r="A13" s="15" t="n">
        <v>4</v>
      </c>
      <c r="B13" s="16">
        <f>Inputs!$B$8*A13</f>
        <v/>
      </c>
      <c r="C13" s="17">
        <f>Inputs!$B$9*B13+Inputs!$B$10</f>
        <v/>
      </c>
      <c r="D13" s="13">
        <f>Inputs!$B$9/SQRT(A13)</f>
        <v/>
      </c>
      <c r="E13" s="17">
        <f>Inputs!$B$10*SQRT(A13)</f>
        <v/>
      </c>
      <c r="F13" s="17">
        <f>D13*B13+E13</f>
        <v/>
      </c>
      <c r="G13" s="14">
        <f>2*SQRT(A13)/(1+A13)-1</f>
        <v/>
      </c>
      <c r="H13" s="17">
        <f>Inputs!$B$11*Inputs!$B$12*Inputs!$B$6*Inputs!$B$13</f>
        <v/>
      </c>
      <c r="I13" s="17">
        <f>F13+H13</f>
        <v/>
      </c>
      <c r="J13" s="17">
        <f>I13-C13</f>
        <v/>
      </c>
      <c r="K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</row>
    <row r="15">
      <c r="A15" s="5" t="inlineStr">
        <is>
          <t>Check against the deck: r = 2 should show IL -5.72%; r = 4 shows -20.00%; r = 1.25 shows -0.62%.</t>
        </is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4" t="inlineStr">
        <is>
          <t>Compare two hypothetical pools</t>
        </is>
      </c>
      <c r="B1" s="5" t="n"/>
      <c r="C1" s="5" t="n"/>
    </row>
    <row r="2">
      <c r="A2" s="5" t="inlineStr">
        <is>
          <t>Same $10,000 deposit and the same SOL price move. Which pool leaves you better off? Change the yellow cells.</t>
        </is>
      </c>
      <c r="B2" s="5" t="n"/>
      <c r="C2" s="5" t="n"/>
    </row>
    <row r="3">
      <c r="A3" s="5" t="n"/>
      <c r="B3" s="5" t="n"/>
      <c r="C3" s="5" t="n"/>
    </row>
    <row r="4">
      <c r="A4" s="18" t="inlineStr">
        <is>
          <t>Pool name</t>
        </is>
      </c>
      <c r="B4" s="19" t="inlineStr">
        <is>
          <t>Deep, low fee</t>
        </is>
      </c>
      <c r="C4" s="19" t="inlineStr">
        <is>
          <t>Thin, high fee</t>
        </is>
      </c>
    </row>
    <row r="5">
      <c r="A5" s="6" t="inlineStr">
        <is>
          <t>Total pool size ($)</t>
        </is>
      </c>
      <c r="B5" s="9" t="n">
        <v>5000000</v>
      </c>
      <c r="C5" s="9" t="n">
        <v>200000</v>
      </c>
    </row>
    <row r="6">
      <c r="A6" s="6" t="inlineStr">
        <is>
          <t>Fee (fraction)</t>
        </is>
      </c>
      <c r="B6" s="8" t="n">
        <v>0.0005</v>
      </c>
      <c r="C6" s="8" t="n">
        <v>0.01</v>
      </c>
    </row>
    <row r="7">
      <c r="A7" s="6" t="inlineStr">
        <is>
          <t>Your deposit ($)</t>
        </is>
      </c>
      <c r="B7" s="9" t="n">
        <v>10000</v>
      </c>
      <c r="C7" s="9" t="n">
        <v>10000</v>
      </c>
    </row>
    <row r="8">
      <c r="A8" s="6" t="inlineStr">
        <is>
          <t>Your share</t>
        </is>
      </c>
      <c r="B8" s="14">
        <f>B7/B5</f>
        <v/>
      </c>
      <c r="C8" s="14">
        <f>C7/C5</f>
        <v/>
      </c>
    </row>
    <row r="9">
      <c r="A9" s="6" t="inlineStr">
        <is>
          <t>Daily volume, quiet ($)</t>
        </is>
      </c>
      <c r="B9" s="9" t="n">
        <v>500000</v>
      </c>
      <c r="C9" s="9" t="n">
        <v>5000</v>
      </c>
    </row>
    <row r="10">
      <c r="A10" s="6" t="inlineStr">
        <is>
          <t>Daily volume, normal ($)</t>
        </is>
      </c>
      <c r="B10" s="9" t="n">
        <v>1500000</v>
      </c>
      <c r="C10" s="9" t="n">
        <v>20000</v>
      </c>
    </row>
    <row r="11">
      <c r="A11" s="6" t="inlineStr">
        <is>
          <t>Daily volume, busy ($)</t>
        </is>
      </c>
      <c r="B11" s="9" t="n">
        <v>4000000</v>
      </c>
      <c r="C11" s="9" t="n">
        <v>60000</v>
      </c>
    </row>
    <row r="12">
      <c r="A12" s="6" t="inlineStr">
        <is>
          <t>Days</t>
        </is>
      </c>
      <c r="B12" s="10" t="n">
        <v>30</v>
      </c>
      <c r="C12" s="10" t="n">
        <v>30</v>
      </c>
    </row>
    <row r="13">
      <c r="A13" s="6" t="inlineStr">
        <is>
          <t>SOL price move r</t>
        </is>
      </c>
      <c r="B13" s="15" t="n">
        <v>1.5</v>
      </c>
      <c r="C13" s="15" t="n">
        <v>1.5</v>
      </c>
    </row>
    <row r="14">
      <c r="A14" s="6" t="inlineStr">
        <is>
          <t>Impermanent loss ($)</t>
        </is>
      </c>
      <c r="B14" s="17">
        <f>B7*SQRT(B13)-(B7/2*B13+B7/2)</f>
        <v/>
      </c>
      <c r="C14" s="17">
        <f>C7*SQRT(C13)-(C7/2*C13+C7/2)</f>
        <v/>
      </c>
    </row>
    <row r="15">
      <c r="A15" s="6" t="inlineStr">
        <is>
          <t>Fees, quiet ($)</t>
        </is>
      </c>
      <c r="B15" s="17">
        <f>B8*B9*B6*B12</f>
        <v/>
      </c>
      <c r="C15" s="17">
        <f>C8*C9*C6*C12</f>
        <v/>
      </c>
    </row>
    <row r="16">
      <c r="A16" s="6" t="inlineStr">
        <is>
          <t>Fees, normal ($)</t>
        </is>
      </c>
      <c r="B16" s="17">
        <f>B8*B10*B6*B12</f>
        <v/>
      </c>
      <c r="C16" s="17">
        <f>C8*C10*C6*C12</f>
        <v/>
      </c>
    </row>
    <row r="17">
      <c r="A17" s="6" t="inlineStr">
        <is>
          <t>Fees, busy ($)</t>
        </is>
      </c>
      <c r="B17" s="17">
        <f>B8*B11*B6*B12</f>
        <v/>
      </c>
      <c r="C17" s="17">
        <f>C8*C11*C6*C12</f>
        <v/>
      </c>
    </row>
    <row r="18">
      <c r="A18" s="6" t="inlineStr">
        <is>
          <t>Net vs hold, quiet ($)</t>
        </is>
      </c>
      <c r="B18" s="17">
        <f>B14+B15</f>
        <v/>
      </c>
      <c r="C18" s="17">
        <f>C14+C15</f>
        <v/>
      </c>
    </row>
    <row r="19">
      <c r="A19" s="6" t="inlineStr">
        <is>
          <t>Net vs hold, normal ($)</t>
        </is>
      </c>
      <c r="B19" s="17">
        <f>B14+B16</f>
        <v/>
      </c>
      <c r="C19" s="17">
        <f>C14+C16</f>
        <v/>
      </c>
    </row>
    <row r="20">
      <c r="A20" s="6" t="inlineStr">
        <is>
          <t>Net vs hold, busy ($)</t>
        </is>
      </c>
      <c r="B20" s="17">
        <f>B14+B17</f>
        <v/>
      </c>
      <c r="C20" s="17">
        <f>C14+C17</f>
        <v/>
      </c>
    </row>
    <row r="21">
      <c r="A21" s="5" t="n"/>
      <c r="B21" s="5" t="n"/>
      <c r="C21" s="5" t="n"/>
    </row>
    <row r="22">
      <c r="A22" s="5" t="inlineStr">
        <is>
          <t>Assumptions: the example pools are made up for the exercise. The thin pool's high volume is optimistic: thin pools usually trade less, and big fees often come with token incentives that end.</t>
        </is>
      </c>
      <c r="B22" s="5" t="n"/>
      <c r="C22" s="5" t="n"/>
    </row>
    <row r="23">
      <c r="A23" s="5" t="inlineStr">
        <is>
          <t>Question for your research note: which pool would you LP in, and what would have to be true about volume for the answer to flip?</t>
        </is>
      </c>
      <c r="B23" s="5" t="n"/>
      <c r="C23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2026-10-14T17:29:13Z</dcterms:created>
  <dcterms:modified xsi:type="dcterms:W3CDTF">2026-10-14T17:29:13Z</dcterms:modified>
</cp:coreProperties>
</file>